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ctivity Data" sheetId="2" state="visible" r:id="rId4"/>
    <sheet name="Emission Factors" sheetId="3" state="visible" r:id="rId5"/>
    <sheet name="Calculation" sheetId="4" state="visible" r:id="rId6"/>
    <sheet name="Summary by Scope" sheetId="5" state="visible" r:id="rId7"/>
    <sheet name="Notes &amp; Cavea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<sst xmlns="http://schemas.openxmlformats.org/spreadsheetml/2006/main" count="187" uniqueCount="122">
  <si>
    <t xml:space="preserve">A M Water Services Ltd — 2025 Carbon Baseline</t>
  </si>
  <si>
    <t xml:space="preserve">Scope 1 + Scope 2 GHG inventory · calendar year 2025</t>
  </si>
  <si>
    <t xml:space="preserve">Document Reference</t>
  </si>
  <si>
    <t xml:space="preserve">CARB_BASELINE_2025</t>
  </si>
  <si>
    <t xml:space="preserve">Issue Number</t>
  </si>
  <si>
    <t xml:space="preserve">1</t>
  </si>
  <si>
    <t xml:space="preserve">Issue Date</t>
  </si>
  <si>
    <t xml:space="preserve">12 May 2026</t>
  </si>
  <si>
    <t xml:space="preserve">Next Review</t>
  </si>
  <si>
    <t xml:space="preserve">12 May 2027 (annually thereafter)</t>
  </si>
  <si>
    <t xml:space="preserve">Controlled By</t>
  </si>
  <si>
    <t xml:space="preserve">Sean Ashton (HSQE Consultant, Onyx Operations)</t>
  </si>
  <si>
    <t xml:space="preserve">Approved By</t>
  </si>
  <si>
    <t xml:space="preserve">Aaron Mason, Managing Director</t>
  </si>
  <si>
    <t xml:space="preserve">Reporting boundary</t>
  </si>
  <si>
    <t xml:space="preserve">AMWS operational control — Northampton HQ + all fleet/plant</t>
  </si>
  <si>
    <t xml:space="preserve">Reporting period</t>
  </si>
  <si>
    <t xml:space="preserve">1 January 2025 – 31 December 2025</t>
  </si>
  <si>
    <t xml:space="preserve">Standard</t>
  </si>
  <si>
    <t xml:space="preserve">GHG Protocol Corporate Standard (Revised Edition) — operational control approach</t>
  </si>
  <si>
    <t xml:space="preserve">Scopes covered</t>
  </si>
  <si>
    <t xml:space="preserve">Scope 1 (fleet diesel/petrol/2-stroke + office heating) · Scope 2 location-based (office electricity)</t>
  </si>
  <si>
    <t xml:space="preserve">Scopes not covered</t>
  </si>
  <si>
    <t xml:space="preserve">Scope 3 — see Notes sheet</t>
  </si>
  <si>
    <t xml:space="preserve">Emission-factor set</t>
  </si>
  <si>
    <t xml:space="preserve">UK Government GHG Conversion Factors 2024 (DESNZ, June 2024)</t>
  </si>
  <si>
    <t xml:space="preserve">How to use this workbook</t>
  </si>
  <si>
    <t xml:space="preserve">Sheet 2 — Activity data: raw 2025 totals from Leanne Mason (07/05/2026 email).</t>
  </si>
  <si>
    <t xml:space="preserve">Sheet 3 — Emission factors: UK Gov 2024 conversion factors with the cell each calc pulls from.</t>
  </si>
  <si>
    <t xml:space="preserve">Sheet 4 — Calculation: drives the headline result. Blue cells = inputs; black cells = formulas.</t>
  </si>
  <si>
    <t xml:space="preserve">Sheet 5 — Summary by scope: roll-up + % split (live formulas).</t>
  </si>
  <si>
    <t xml:space="preserve">Sheet 6 — Notes &amp; caveats: assumptions, exclusions and the year-2 improvement list.</t>
  </si>
  <si>
    <t xml:space="preserve">Activity Data — 2025</t>
  </si>
  <si>
    <t xml:space="preserve">#</t>
  </si>
  <si>
    <t xml:space="preserve">Source</t>
  </si>
  <si>
    <t xml:space="preserve">Scope</t>
  </si>
  <si>
    <t xml:space="preserve">Unit</t>
  </si>
  <si>
    <t xml:space="preserve">Quantity (2025)</t>
  </si>
  <si>
    <t xml:space="preserve">Notes / source document</t>
  </si>
  <si>
    <t xml:space="preserve">Data owner</t>
  </si>
  <si>
    <t xml:space="preserve">Diesel — fleet (grab lorries, vans)</t>
  </si>
  <si>
    <t xml:space="preserve">litres</t>
  </si>
  <si>
    <t xml:space="preserve">Fuel-card statements 2025 (UK Fuels). Total per Leanne Mason, 07/05/2026.</t>
  </si>
  <si>
    <t xml:space="preserve">Leanne Mason</t>
  </si>
  <si>
    <t xml:space="preserve">Petrol — fleet (light vehicles)</t>
  </si>
  <si>
    <t xml:space="preserve">2-stroke / specialist fuel — yard plant</t>
  </si>
  <si>
    <t xml:space="preserve">Yard purchase receipts (cut-off saws, pumps). 1,180 ml = 1.18 L. Per Leanne Mason, 07/05/2026.</t>
  </si>
  <si>
    <t xml:space="preserve">Natural gas — office heating (Northampton HQ)</t>
  </si>
  <si>
    <t xml:space="preserve">kWh</t>
  </si>
  <si>
    <t xml:space="preserve">HQ gas bills 2025. 'Units' interpreted as kWh per Sean's data request. Per Leanne Mason, 07/05/2026.</t>
  </si>
  <si>
    <t xml:space="preserve">Electricity — office (Northampton HQ)</t>
  </si>
  <si>
    <t xml:space="preserve">2</t>
  </si>
  <si>
    <t xml:space="preserve">HQ electricity bills 2025. UK grid average factor used (location-based method). Per Leanne Mason, 07/05/2026.</t>
  </si>
  <si>
    <t xml:space="preserve">Note</t>
  </si>
  <si>
    <t xml:space="preserve">Blue cells are hardcoded activity-data inputs (industry-standard colour for inputs). If 2025 totals change after issue, edit the blue cells only and refresh the workbook — all downstream calculations recalculate.</t>
  </si>
  <si>
    <t xml:space="preserve">Emission Factors — UK Gov GHG Conversion Factors 2024</t>
  </si>
  <si>
    <t xml:space="preserve">Published by Department for Energy Security &amp; Net Zero (DESNZ) / BEIS, June 2024. Used for reporting CY2025 emissions during 2026.</t>
  </si>
  <si>
    <t xml:space="preserve">Activity</t>
  </si>
  <si>
    <t xml:space="preserve">Factor (kgCO₂e / unit)</t>
  </si>
  <si>
    <t xml:space="preserve">Source / table reference</t>
  </si>
  <si>
    <t xml:space="preserve">Diesel (average biofuel blend) — direct combustion (Scope 1)</t>
  </si>
  <si>
    <t xml:space="preserve">litre</t>
  </si>
  <si>
    <t xml:space="preserve">DESNZ 2024 'Fuels' table — Diesel (average biofuel blend), total direct kgCO₂e/litre.</t>
  </si>
  <si>
    <t xml:space="preserve">Petrol (average biofuel blend) — direct combustion (Scope 1)</t>
  </si>
  <si>
    <t xml:space="preserve">DESNZ 2024 'Fuels' table — Petrol (average biofuel blend), total direct kgCO₂e/litre.</t>
  </si>
  <si>
    <t xml:space="preserve">2-stroke / petrol mix — direct combustion (Scope 1)</t>
  </si>
  <si>
    <t xml:space="preserve">Approximated to petrol average; volume is de minimis (&lt;0.001% of footprint).</t>
  </si>
  <si>
    <t xml:space="preserve">Natural gas — direct combustion (Scope 1, gross CV)</t>
  </si>
  <si>
    <t xml:space="preserve">DESNZ 2024 'Fuels' table — Natural gas, kgCO₂e/kWh (gross CV).</t>
  </si>
  <si>
    <t xml:space="preserve">UK grid electricity — location-based (Scope 2)</t>
  </si>
  <si>
    <t xml:space="preserve">DESNZ 2024 'UK electricity' table — generation, kgCO₂e/kWh.</t>
  </si>
  <si>
    <t xml:space="preserve">Source documentation</t>
  </si>
  <si>
    <t xml:space="preserve">UK Government GHG Conversion Factors for Company Reporting 2024 — Conversion Factors 2024: Condensed set (most up-to-date set when this baseline was drafted). Published by DESNZ on gov.uk; methodology paper retained as part of the audit evidence pack.</t>
  </si>
  <si>
    <t xml:space="preserve">2025 Calculation — Scope 1 + Scope 2</t>
  </si>
  <si>
    <t xml:space="preserve">Formulas pull from 'Activity Data' (quantities) × 'Emission Factors' (kgCO₂e/unit). Edit those sheets to refresh.</t>
  </si>
  <si>
    <t xml:space="preserve">Quantity</t>
  </si>
  <si>
    <t xml:space="preserve">Factor (kgCO₂e/unit)</t>
  </si>
  <si>
    <t xml:space="preserve">Emissions (kgCO₂e)</t>
  </si>
  <si>
    <t xml:space="preserve">Emissions (tCO₂e)</t>
  </si>
  <si>
    <t xml:space="preserve">% of total</t>
  </si>
  <si>
    <t xml:space="preserve">Natural gas — office heating</t>
  </si>
  <si>
    <t xml:space="preserve">Electricity — office (UK grid)</t>
  </si>
  <si>
    <t xml:space="preserve">TOTAL — Scope 1 + 2</t>
  </si>
  <si>
    <t xml:space="preserve">Summary by Scope — 2025 baseline</t>
  </si>
  <si>
    <t xml:space="preserve">All numbers calculated live from the Calculation sheet.</t>
  </si>
  <si>
    <t xml:space="preserve">Scope 1 — direct fuel &amp; heating</t>
  </si>
  <si>
    <t xml:space="preserve">Scope 2 — purchased electricity (location-based)</t>
  </si>
  <si>
    <t xml:space="preserve">Headline — 2025 baseline (tCO₂e)</t>
  </si>
  <si>
    <t xml:space="preserve">Notes, Caveats &amp; Year-2 Improvement Plan</t>
  </si>
  <si>
    <t xml:space="preserve">Methodology</t>
  </si>
  <si>
    <t xml:space="preserve">·</t>
  </si>
  <si>
    <t xml:space="preserve">Operational control boundary per the GHG Protocol Corporate Standard (revised edition). AMWS reports emissions from all activities under its operational control: company-owned fleet, hired plant operated by AMWS staff, the leased Northampton HQ at Unit 2C Stour Road.</t>
  </si>
  <si>
    <t xml:space="preserve">Scope 1 = direct emissions from owned/controlled assets (fleet diesel, petrol, 2-stroke yard plant; natural gas office heating).</t>
  </si>
  <si>
    <t xml:space="preserve">Scope 2 = indirect emissions from purchased electricity for the HQ, location-based method (UK grid average factor).</t>
  </si>
  <si>
    <t xml:space="preserve">Scope 3 is not reported in this baseline year — see exclusions below.</t>
  </si>
  <si>
    <t xml:space="preserve">Emission factors: UK Government 2024 GHG Conversion Factors (DESNZ, June 2024 release). This is the standard set for UK SME reporting and is the set primary customers (Anglian, Severn Trent) accept on supply-chain returns.</t>
  </si>
  <si>
    <t xml:space="preserve">Exclusions / Scope 3 (not reported in 2025)</t>
  </si>
  <si>
    <t xml:space="preserve">Employee commuting (no survey carried out in 2025 — flagged for 2026).</t>
  </si>
  <si>
    <t xml:space="preserve">Business travel by personal vehicle reclaimed via mileage (volume believed de minimis — to confirm at 2026 management review).</t>
  </si>
  <si>
    <t xml:space="preserve">Upstream embodied emissions in materials (pipes, fittings, aggregates) — Anglian / Severn Trent are running these through their own Scope 3 returns under PR24; AMWS does not duplicate.</t>
  </si>
  <si>
    <t xml:space="preserve">Subcontractor labour-supply emissions (categorised as supply-chain; reportable by the supplying entity).</t>
  </si>
  <si>
    <t xml:space="preserve">Waste-water treatment emissions — out of operational control.</t>
  </si>
  <si>
    <t xml:space="preserve">Data quality</t>
  </si>
  <si>
    <t xml:space="preserve">Diesel + petrol: HIGH — sourced from UK Fuels fuel-card statements (transactional record, 12-month complete).</t>
  </si>
  <si>
    <t xml:space="preserve">2-stroke: LOW — yard estimate (1.18 L); contribution is de minimis (&lt;0.001% of footprint) so further refinement is not material.</t>
  </si>
  <si>
    <t xml:space="preserve">Office electricity + gas: HIGH — sourced from utility bills, 12-month complete.</t>
  </si>
  <si>
    <t xml:space="preserve">Overall confidence: high — diesel (which is 97% of the footprint) is the most accurately measured line item.</t>
  </si>
  <si>
    <t xml:space="preserve">Caveats</t>
  </si>
  <si>
    <t xml:space="preserve">First baseline year — no prior-year comparison available. Year-on-year tracking starts at CY2026 reporting (drafted Q2 2027).</t>
  </si>
  <si>
    <t xml:space="preserve">No intensity metric reported in year 1 (per-FTE or per-£turnover). Intensity will be added at year 2 once a stable denominator and Aaron's confirmation of headcount + turnover for the comparison year is in place.</t>
  </si>
  <si>
    <t xml:space="preserve">No reduction target is set against this baseline — per simplified APP_11 E3 (May 2026), targets follow once the baseline + practical levers are established. This is the audit-defensible position; arbitrary % reductions against an unestablished baseline were retired.</t>
  </si>
  <si>
    <t xml:space="preserve">Customer-side reporting: when Anglian or Severn Trent request a supply-chain submission, this baseline + APP_06 Aspect 1 + Sustainability Note 2025 form the response package.</t>
  </si>
  <si>
    <t xml:space="preserve">Year-2 improvement plan (CY2026 reporting)</t>
  </si>
  <si>
    <t xml:space="preserve">Add an intensity metric: tCO₂e per FTE and tCO₂e per £100k turnover.</t>
  </si>
  <si>
    <t xml:space="preserve">Capture Scope 3 employee commuting via a short staff survey at the 2026 staff briefing.</t>
  </si>
  <si>
    <t xml:space="preserve">Split the diesel line into grab-lorry vs light-fleet to enable telematics-driven idling/efficiency targets.</t>
  </si>
  <si>
    <t xml:space="preserve">Cross-reference 2026 figures to the matched Anglian / Severn Trent supply-chain reporting template (when issued).</t>
  </si>
  <si>
    <t xml:space="preserve">Identify at least 3 reduction opportunities per APP_11 E3 measurable criterion.</t>
  </si>
  <si>
    <t xml:space="preserve">Sign-off</t>
  </si>
  <si>
    <t xml:space="preserve">Drafted by: Sean Ashton, HSQE Consultant (Onyx Operations) — 12 May 2026.</t>
  </si>
  <si>
    <t xml:space="preserve">Approved by: Aaron Mason, Managing Director — sign-off recorded at the standing weekly Director / HSQE call.</t>
  </si>
  <si>
    <t xml:space="preserve">Held: in the Achilles 'June 2026 Audit' evidence pack (folder 10 Environmental) AND on the IMS portal at audit-readiness/carbon-baseline-2025/.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</si>
</sst>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000"/>
    <numFmt numFmtId="167" formatCode="#,##0.0000"/>
    <numFmt numFmtId="168" formatCode="0.0%"/>
    <numFmt numFmtId="169" formatCode="#,##0.0&quot; tCO₂e&quot;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5F"/>
      <name val="Arial"/>
      <family val="0"/>
      <charset val="1"/>
    </font>
    <font>
      <i val="true"/>
      <sz val="11"/>
      <color rgb="FF2C4F7C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E3A5F"/>
      <name val="Arial"/>
      <family val="0"/>
      <charset val="1"/>
    </font>
    <font>
      <b val="true"/>
      <sz val="14"/>
      <color rgb="FF1E3A5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i val="true"/>
      <sz val="10"/>
      <color rgb="FF1E3A5F"/>
      <name val="Arial"/>
      <family val="0"/>
      <charset val="1"/>
    </font>
    <font>
      <i val="true"/>
      <sz val="9"/>
      <name val="Arial"/>
      <family val="0"/>
      <charset val="1"/>
    </font>
    <font>
      <i val="true"/>
      <sz val="10"/>
      <color rgb="FF2C4F7C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E3A5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4F6F8"/>
        <bgColor rgb="FFFFFFFF"/>
      </patternFill>
    </fill>
    <fill>
      <patternFill patternType="solid">
        <fgColor rgb="FF1E3A5F"/>
        <bgColor rgb="FF333333"/>
      </patternFill>
    </fill>
    <fill>
      <patternFill patternType="solid">
        <fgColor rgb="FF6499C7"/>
        <bgColor rgb="FF808080"/>
      </patternFill>
    </fill>
    <fill>
      <patternFill patternType="solid">
        <fgColor rgb="FFFFF8C5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7CED6"/>
      </left>
      <right style="thin">
        <color rgb="FFC7CED6"/>
      </right>
      <top style="thin">
        <color rgb="FFC7CED6"/>
      </top>
      <bottom style="thin">
        <color rgb="FFC7CE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CED6"/>
      <rgbColor rgb="FF808080"/>
      <rgbColor rgb="FF9999FF"/>
      <rgbColor rgb="FF993366"/>
      <rgbColor rgb="FFFFF8C5"/>
      <rgbColor rgb="FFF4F6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6499C7"/>
      <rgbColor rgb="FF1E3A5F"/>
      <rgbColor rgb="FF339966"/>
      <rgbColor rgb="FF003300"/>
      <rgbColor rgb="FF333300"/>
      <rgbColor rgb="FF993300"/>
      <rgbColor rgb="FF993366"/>
      <rgbColor rgb="FF2C4F7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2"/>
  </cols>
  <sheetData>
    <row r="1" customFormat="false" ht="27.75" hidden="false" customHeight="true" outlineLevel="0" collapsed="false">
      <c r="A1" s="1" t="s">
        <v>0</v>
      </c>
      <c r="B1" s="1"/>
    </row>
    <row r="2" customFormat="false" ht="18" hidden="false" customHeight="true" outlineLevel="0" collapsed="false">
      <c r="A2" s="2" t="s">
        <v>1</v>
      </c>
      <c r="B2" s="2"/>
    </row>
    <row r="4" customFormat="false" ht="21.75" hidden="false" customHeight="true" outlineLevel="0" collapsed="false">
      <c r="A4" s="3" t="s">
        <v>2</v>
      </c>
      <c r="B4" s="4" t="s">
        <v>3</v>
      </c>
    </row>
    <row r="5" customFormat="false" ht="21.75" hidden="false" customHeight="true" outlineLevel="0" collapsed="false">
      <c r="A5" s="3" t="s">
        <v>4</v>
      </c>
      <c r="B5" s="4" t="s">
        <v>5</v>
      </c>
    </row>
    <row r="6" customFormat="false" ht="21.75" hidden="false" customHeight="true" outlineLevel="0" collapsed="false">
      <c r="A6" s="3" t="s">
        <v>6</v>
      </c>
      <c r="B6" s="4" t="s">
        <v>7</v>
      </c>
    </row>
    <row r="7" customFormat="false" ht="21.75" hidden="false" customHeight="true" outlineLevel="0" collapsed="false">
      <c r="A7" s="3" t="s">
        <v>8</v>
      </c>
      <c r="B7" s="4" t="s">
        <v>9</v>
      </c>
    </row>
    <row r="8" customFormat="false" ht="21.75" hidden="false" customHeight="true" outlineLevel="0" collapsed="false">
      <c r="A8" s="3" t="s">
        <v>10</v>
      </c>
      <c r="B8" s="4" t="s">
        <v>11</v>
      </c>
    </row>
    <row r="9" customFormat="false" ht="21.75" hidden="false" customHeight="true" outlineLevel="0" collapsed="false">
      <c r="A9" s="3" t="s">
        <v>12</v>
      </c>
      <c r="B9" s="4" t="s">
        <v>13</v>
      </c>
    </row>
    <row r="10" customFormat="false" ht="21.75" hidden="false" customHeight="true" outlineLevel="0" collapsed="false">
      <c r="A10" s="3" t="s">
        <v>14</v>
      </c>
      <c r="B10" s="4" t="s">
        <v>15</v>
      </c>
    </row>
    <row r="11" customFormat="false" ht="21.75" hidden="false" customHeight="true" outlineLevel="0" collapsed="false">
      <c r="A11" s="3" t="s">
        <v>16</v>
      </c>
      <c r="B11" s="4" t="s">
        <v>17</v>
      </c>
    </row>
    <row r="12" customFormat="false" ht="21.75" hidden="false" customHeight="true" outlineLevel="0" collapsed="false">
      <c r="A12" s="3" t="s">
        <v>18</v>
      </c>
      <c r="B12" s="4" t="s">
        <v>19</v>
      </c>
    </row>
    <row r="13" customFormat="false" ht="21.75" hidden="false" customHeight="true" outlineLevel="0" collapsed="false">
      <c r="A13" s="3" t="s">
        <v>20</v>
      </c>
      <c r="B13" s="4" t="s">
        <v>21</v>
      </c>
    </row>
    <row r="14" customFormat="false" ht="21.75" hidden="false" customHeight="true" outlineLevel="0" collapsed="false">
      <c r="A14" s="3" t="s">
        <v>22</v>
      </c>
      <c r="B14" s="4" t="s">
        <v>23</v>
      </c>
    </row>
    <row r="15" customFormat="false" ht="21.75" hidden="false" customHeight="true" outlineLevel="0" collapsed="false">
      <c r="A15" s="3" t="s">
        <v>24</v>
      </c>
      <c r="B15" s="4" t="s">
        <v>25</v>
      </c>
    </row>
    <row r="17" customFormat="false" ht="15" hidden="false" customHeight="false" outlineLevel="0" collapsed="false">
      <c r="A17" s="5" t="s">
        <v>26</v>
      </c>
      <c r="B17" s="5"/>
    </row>
    <row r="18" customFormat="false" ht="18" hidden="false" customHeight="true" outlineLevel="0" collapsed="false">
      <c r="A18" s="6" t="s">
        <v>27</v>
      </c>
      <c r="B18" s="6"/>
    </row>
    <row r="19" customFormat="false" ht="18" hidden="false" customHeight="true" outlineLevel="0" collapsed="false">
      <c r="A19" s="6" t="s">
        <v>28</v>
      </c>
      <c r="B19" s="6"/>
    </row>
    <row r="20" customFormat="false" ht="18" hidden="false" customHeight="true" outlineLevel="0" collapsed="false">
      <c r="A20" s="6" t="s">
        <v>29</v>
      </c>
      <c r="B20" s="6"/>
    </row>
    <row r="21" customFormat="false" ht="18" hidden="false" customHeight="true" outlineLevel="0" collapsed="false">
      <c r="A21" s="6" t="s">
        <v>30</v>
      </c>
      <c r="B21" s="6"/>
    </row>
    <row r="22" customFormat="false" ht="18" hidden="false" customHeight="true" outlineLevel="0" collapsed="false">
      <c r="A22" s="6" t="s">
        <v>31</v>
      </c>
      <c r="B22" s="6"/>
    </row>
  </sheetData>
  <mergeCells count="8">
    <mergeCell ref="A1:B1"/>
    <mergeCell ref="A2:B2"/>
    <mergeCell ref="A17:B17"/>
    <mergeCell ref="A18:B18"/>
    <mergeCell ref="A19:B19"/>
    <mergeCell ref="A20:B20"/>
    <mergeCell ref="A21:B21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4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40"/>
    <col collapsed="false" customWidth="true" hidden="false" outlineLevel="0" max="7" min="7" style="0" width="32"/>
  </cols>
  <sheetData>
    <row r="1" customFormat="false" ht="17.35" hidden="false" customHeight="false" outlineLevel="0" collapsed="false">
      <c r="A1" s="7" t="s">
        <v>32</v>
      </c>
      <c r="B1" s="7"/>
      <c r="C1" s="7"/>
      <c r="D1" s="7"/>
      <c r="E1" s="7"/>
      <c r="F1" s="7"/>
      <c r="G1" s="7"/>
    </row>
    <row r="3" customFormat="false" ht="30" hidden="false" customHeight="true" outlineLevel="0" collapsed="false">
      <c r="A3" s="8" t="s">
        <v>33</v>
      </c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</row>
    <row r="4" customFormat="false" ht="31.5" hidden="false" customHeight="true" outlineLevel="0" collapsed="false">
      <c r="A4" s="9" t="n">
        <v>1</v>
      </c>
      <c r="B4" s="4" t="s">
        <v>40</v>
      </c>
      <c r="C4" s="9" t="s">
        <v>5</v>
      </c>
      <c r="D4" s="9" t="s">
        <v>41</v>
      </c>
      <c r="E4" s="10" t="n">
        <v>111878.06</v>
      </c>
      <c r="F4" s="4" t="s">
        <v>42</v>
      </c>
      <c r="G4" s="4" t="s">
        <v>43</v>
      </c>
    </row>
    <row r="5" customFormat="false" ht="31.5" hidden="false" customHeight="true" outlineLevel="0" collapsed="false">
      <c r="A5" s="9" t="n">
        <v>2</v>
      </c>
      <c r="B5" s="4" t="s">
        <v>44</v>
      </c>
      <c r="C5" s="9" t="s">
        <v>5</v>
      </c>
      <c r="D5" s="9" t="s">
        <v>41</v>
      </c>
      <c r="E5" s="10" t="n">
        <v>3292.39</v>
      </c>
      <c r="F5" s="4" t="s">
        <v>42</v>
      </c>
      <c r="G5" s="4" t="s">
        <v>43</v>
      </c>
    </row>
    <row r="6" customFormat="false" ht="31.5" hidden="false" customHeight="true" outlineLevel="0" collapsed="false">
      <c r="A6" s="9" t="n">
        <v>3</v>
      </c>
      <c r="B6" s="4" t="s">
        <v>45</v>
      </c>
      <c r="C6" s="9" t="s">
        <v>5</v>
      </c>
      <c r="D6" s="9" t="s">
        <v>41</v>
      </c>
      <c r="E6" s="10" t="n">
        <v>1.18</v>
      </c>
      <c r="F6" s="4" t="s">
        <v>46</v>
      </c>
      <c r="G6" s="4" t="s">
        <v>43</v>
      </c>
    </row>
    <row r="7" customFormat="false" ht="31.5" hidden="false" customHeight="true" outlineLevel="0" collapsed="false">
      <c r="A7" s="9" t="n">
        <v>4</v>
      </c>
      <c r="B7" s="4" t="s">
        <v>47</v>
      </c>
      <c r="C7" s="9" t="s">
        <v>5</v>
      </c>
      <c r="D7" s="9" t="s">
        <v>48</v>
      </c>
      <c r="E7" s="10" t="n">
        <v>1405</v>
      </c>
      <c r="F7" s="4" t="s">
        <v>49</v>
      </c>
      <c r="G7" s="4" t="s">
        <v>43</v>
      </c>
    </row>
    <row r="8" customFormat="false" ht="31.5" hidden="false" customHeight="true" outlineLevel="0" collapsed="false">
      <c r="A8" s="9" t="n">
        <v>5</v>
      </c>
      <c r="B8" s="4" t="s">
        <v>50</v>
      </c>
      <c r="C8" s="9" t="s">
        <v>51</v>
      </c>
      <c r="D8" s="9" t="s">
        <v>48</v>
      </c>
      <c r="E8" s="10" t="n">
        <v>3442</v>
      </c>
      <c r="F8" s="4" t="s">
        <v>52</v>
      </c>
      <c r="G8" s="4" t="s">
        <v>43</v>
      </c>
    </row>
    <row r="10" customFormat="false" ht="15" hidden="false" customHeight="false" outlineLevel="0" collapsed="false">
      <c r="A10" s="11" t="s">
        <v>53</v>
      </c>
    </row>
    <row r="11" customFormat="false" ht="30" hidden="false" customHeight="true" outlineLevel="0" collapsed="false">
      <c r="A11" s="12" t="s">
        <v>54</v>
      </c>
      <c r="B11" s="12"/>
      <c r="C11" s="12"/>
      <c r="D11" s="12"/>
      <c r="E11" s="12"/>
      <c r="F11" s="12"/>
      <c r="G11" s="12"/>
    </row>
  </sheetData>
  <mergeCells count="2">
    <mergeCell ref="A1:G1"/>
    <mergeCell ref="A11:G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70"/>
  </cols>
  <sheetData>
    <row r="1" customFormat="false" ht="17.35" hidden="false" customHeight="false" outlineLevel="0" collapsed="false">
      <c r="A1" s="7" t="s">
        <v>55</v>
      </c>
      <c r="B1" s="7"/>
      <c r="C1" s="7"/>
      <c r="D1" s="7"/>
      <c r="E1" s="7"/>
    </row>
    <row r="2" customFormat="false" ht="15" hidden="false" customHeight="false" outlineLevel="0" collapsed="false">
      <c r="A2" s="13" t="s">
        <v>56</v>
      </c>
      <c r="B2" s="13"/>
      <c r="C2" s="13"/>
      <c r="D2" s="13"/>
      <c r="E2" s="13"/>
    </row>
    <row r="4" customFormat="false" ht="30" hidden="false" customHeight="true" outlineLevel="0" collapsed="false">
      <c r="A4" s="8" t="s">
        <v>33</v>
      </c>
      <c r="B4" s="8" t="s">
        <v>57</v>
      </c>
      <c r="C4" s="8" t="s">
        <v>36</v>
      </c>
      <c r="D4" s="8" t="s">
        <v>58</v>
      </c>
      <c r="E4" s="8" t="s">
        <v>59</v>
      </c>
    </row>
    <row r="5" customFormat="false" ht="36" hidden="false" customHeight="true" outlineLevel="0" collapsed="false">
      <c r="A5" s="9" t="n">
        <v>1</v>
      </c>
      <c r="B5" s="4" t="s">
        <v>60</v>
      </c>
      <c r="C5" s="9" t="s">
        <v>61</v>
      </c>
      <c r="D5" s="14" t="n">
        <v>2.5106</v>
      </c>
      <c r="E5" s="4" t="s">
        <v>62</v>
      </c>
    </row>
    <row r="6" customFormat="false" ht="36" hidden="false" customHeight="true" outlineLevel="0" collapsed="false">
      <c r="A6" s="9" t="n">
        <v>2</v>
      </c>
      <c r="B6" s="4" t="s">
        <v>63</v>
      </c>
      <c r="C6" s="9" t="s">
        <v>61</v>
      </c>
      <c r="D6" s="14" t="n">
        <v>2.0846</v>
      </c>
      <c r="E6" s="4" t="s">
        <v>64</v>
      </c>
    </row>
    <row r="7" customFormat="false" ht="36" hidden="false" customHeight="true" outlineLevel="0" collapsed="false">
      <c r="A7" s="9" t="n">
        <v>3</v>
      </c>
      <c r="B7" s="4" t="s">
        <v>65</v>
      </c>
      <c r="C7" s="9" t="s">
        <v>61</v>
      </c>
      <c r="D7" s="14" t="n">
        <v>2.0846</v>
      </c>
      <c r="E7" s="4" t="s">
        <v>66</v>
      </c>
    </row>
    <row r="8" customFormat="false" ht="36" hidden="false" customHeight="true" outlineLevel="0" collapsed="false">
      <c r="A8" s="9" t="n">
        <v>4</v>
      </c>
      <c r="B8" s="4" t="s">
        <v>67</v>
      </c>
      <c r="C8" s="9" t="s">
        <v>48</v>
      </c>
      <c r="D8" s="14" t="n">
        <v>0.18293</v>
      </c>
      <c r="E8" s="4" t="s">
        <v>68</v>
      </c>
    </row>
    <row r="9" customFormat="false" ht="36" hidden="false" customHeight="true" outlineLevel="0" collapsed="false">
      <c r="A9" s="9" t="n">
        <v>5</v>
      </c>
      <c r="B9" s="4" t="s">
        <v>69</v>
      </c>
      <c r="C9" s="9" t="s">
        <v>48</v>
      </c>
      <c r="D9" s="14" t="n">
        <v>0.20705</v>
      </c>
      <c r="E9" s="4" t="s">
        <v>70</v>
      </c>
    </row>
    <row r="11" customFormat="false" ht="15" hidden="false" customHeight="false" outlineLevel="0" collapsed="false">
      <c r="A11" s="15" t="s">
        <v>71</v>
      </c>
    </row>
    <row r="12" customFormat="false" ht="37.5" hidden="false" customHeight="true" outlineLevel="0" collapsed="false">
      <c r="A12" s="12" t="s">
        <v>72</v>
      </c>
      <c r="B12" s="12"/>
      <c r="C12" s="12"/>
      <c r="D12" s="12"/>
      <c r="E12" s="12"/>
    </row>
  </sheetData>
  <mergeCells count="3">
    <mergeCell ref="A1:E1"/>
    <mergeCell ref="A2:E2"/>
    <mergeCell ref="A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4" min="3" style="0" width="10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8" min="7" style="0" width="18"/>
    <col collapsed="false" customWidth="true" hidden="false" outlineLevel="0" max="9" min="9" style="0" width="12"/>
  </cols>
  <sheetData>
    <row r="1" customFormat="false" ht="17.35" hidden="false" customHeight="false" outlineLevel="0" collapsed="false">
      <c r="A1" s="7" t="s">
        <v>73</v>
      </c>
      <c r="B1" s="7"/>
      <c r="C1" s="7"/>
      <c r="D1" s="7"/>
      <c r="E1" s="7"/>
      <c r="F1" s="7"/>
      <c r="G1" s="7"/>
      <c r="H1" s="7"/>
      <c r="I1" s="7"/>
    </row>
    <row r="2" customFormat="false" ht="15" hidden="false" customHeight="false" outlineLevel="0" collapsed="false">
      <c r="A2" s="13" t="s">
        <v>74</v>
      </c>
      <c r="B2" s="13"/>
      <c r="C2" s="13"/>
      <c r="D2" s="13"/>
      <c r="E2" s="13"/>
      <c r="F2" s="13"/>
      <c r="G2" s="13"/>
      <c r="H2" s="13"/>
      <c r="I2" s="13"/>
    </row>
    <row r="4" customFormat="false" ht="30" hidden="false" customHeight="true" outlineLevel="0" collapsed="false">
      <c r="A4" s="8" t="s">
        <v>33</v>
      </c>
      <c r="B4" s="8" t="s">
        <v>34</v>
      </c>
      <c r="C4" s="8" t="s">
        <v>35</v>
      </c>
      <c r="D4" s="8" t="s">
        <v>36</v>
      </c>
      <c r="E4" s="8" t="s">
        <v>75</v>
      </c>
      <c r="F4" s="8" t="s">
        <v>76</v>
      </c>
      <c r="G4" s="8" t="s">
        <v>77</v>
      </c>
      <c r="H4" s="8" t="s">
        <v>78</v>
      </c>
      <c r="I4" s="8" t="s">
        <v>79</v>
      </c>
    </row>
    <row r="5" customFormat="false" ht="24" hidden="false" customHeight="true" outlineLevel="0" collapsed="false">
      <c r="A5" s="9" t="n">
        <v>1</v>
      </c>
      <c r="B5" s="4" t="s">
        <v>40</v>
      </c>
      <c r="C5" s="9" t="s">
        <v>5</v>
      </c>
      <c r="D5" s="9" t="s">
        <v>41</v>
      </c>
      <c r="E5" s="16" t="n">
        <f aca="false">'Activity Data'!E4</f>
        <v>111878.06</v>
      </c>
      <c r="F5" s="17" t="n">
        <f aca="false">'Emission Factors'!D5</f>
        <v>2.5106</v>
      </c>
      <c r="G5" s="18" t="n">
        <f aca="false">E5*F5</f>
        <v>280881.057436</v>
      </c>
      <c r="H5" s="19" t="n">
        <f aca="false">G5/1000</f>
        <v>280.881057436</v>
      </c>
      <c r="I5" s="20" t="n">
        <f aca="false">H5/H$11</f>
        <v>0.972861064981973</v>
      </c>
    </row>
    <row r="6" customFormat="false" ht="24" hidden="false" customHeight="true" outlineLevel="0" collapsed="false">
      <c r="A6" s="9" t="n">
        <v>2</v>
      </c>
      <c r="B6" s="4" t="s">
        <v>44</v>
      </c>
      <c r="C6" s="9" t="s">
        <v>5</v>
      </c>
      <c r="D6" s="9" t="s">
        <v>41</v>
      </c>
      <c r="E6" s="16" t="n">
        <f aca="false">'Activity Data'!E5</f>
        <v>3292.39</v>
      </c>
      <c r="F6" s="17" t="n">
        <f aca="false">'Emission Factors'!D6</f>
        <v>2.0846</v>
      </c>
      <c r="G6" s="18" t="n">
        <f aca="false">E6*F6</f>
        <v>6863.316194</v>
      </c>
      <c r="H6" s="19" t="n">
        <f aca="false">G6/1000</f>
        <v>6.863316194</v>
      </c>
      <c r="I6" s="20" t="n">
        <f aca="false">H6/H$11</f>
        <v>0.0237718170201786</v>
      </c>
    </row>
    <row r="7" customFormat="false" ht="24" hidden="false" customHeight="true" outlineLevel="0" collapsed="false">
      <c r="A7" s="9" t="n">
        <v>3</v>
      </c>
      <c r="B7" s="4" t="s">
        <v>45</v>
      </c>
      <c r="C7" s="9" t="s">
        <v>5</v>
      </c>
      <c r="D7" s="9" t="s">
        <v>41</v>
      </c>
      <c r="E7" s="16" t="n">
        <f aca="false">'Activity Data'!E6</f>
        <v>1.18</v>
      </c>
      <c r="F7" s="17" t="n">
        <f aca="false">'Emission Factors'!D7</f>
        <v>2.0846</v>
      </c>
      <c r="G7" s="18" t="n">
        <f aca="false">E7*F7</f>
        <v>2.459828</v>
      </c>
      <c r="H7" s="19" t="n">
        <f aca="false">G7/1000</f>
        <v>0.002459828</v>
      </c>
      <c r="I7" s="20" t="n">
        <f aca="false">H7/H$11</f>
        <v>8.51987282302848E-006</v>
      </c>
    </row>
    <row r="8" customFormat="false" ht="24" hidden="false" customHeight="true" outlineLevel="0" collapsed="false">
      <c r="A8" s="9" t="n">
        <v>4</v>
      </c>
      <c r="B8" s="4" t="s">
        <v>80</v>
      </c>
      <c r="C8" s="9" t="s">
        <v>5</v>
      </c>
      <c r="D8" s="9" t="s">
        <v>48</v>
      </c>
      <c r="E8" s="16" t="n">
        <f aca="false">'Activity Data'!E7</f>
        <v>1405</v>
      </c>
      <c r="F8" s="17" t="n">
        <f aca="false">'Emission Factors'!D8</f>
        <v>0.18293</v>
      </c>
      <c r="G8" s="18" t="n">
        <f aca="false">E8*F8</f>
        <v>257.01665</v>
      </c>
      <c r="H8" s="19" t="n">
        <f aca="false">G8/1000</f>
        <v>0.25701665</v>
      </c>
      <c r="I8" s="20" t="n">
        <f aca="false">H8/H$11</f>
        <v>0.000890204181512212</v>
      </c>
    </row>
    <row r="9" customFormat="false" ht="24" hidden="false" customHeight="true" outlineLevel="0" collapsed="false">
      <c r="A9" s="9" t="n">
        <v>5</v>
      </c>
      <c r="B9" s="4" t="s">
        <v>81</v>
      </c>
      <c r="C9" s="9" t="s">
        <v>51</v>
      </c>
      <c r="D9" s="9" t="s">
        <v>48</v>
      </c>
      <c r="E9" s="16" t="n">
        <f aca="false">'Activity Data'!E8</f>
        <v>3442</v>
      </c>
      <c r="F9" s="17" t="n">
        <f aca="false">'Emission Factors'!D9</f>
        <v>0.20705</v>
      </c>
      <c r="G9" s="18" t="n">
        <f aca="false">E9*F9</f>
        <v>712.6661</v>
      </c>
      <c r="H9" s="19" t="n">
        <f aca="false">G9/1000</f>
        <v>0.7126661</v>
      </c>
      <c r="I9" s="20" t="n">
        <f aca="false">H9/H$11</f>
        <v>0.002468393943513</v>
      </c>
    </row>
    <row r="11" customFormat="false" ht="25.5" hidden="false" customHeight="true" outlineLevel="0" collapsed="false">
      <c r="A11" s="21"/>
      <c r="B11" s="22" t="s">
        <v>82</v>
      </c>
      <c r="C11" s="23"/>
      <c r="D11" s="23"/>
      <c r="E11" s="23"/>
      <c r="F11" s="23"/>
      <c r="G11" s="24" t="n">
        <f aca="false">SUM(G5:G9)</f>
        <v>288716.516208</v>
      </c>
      <c r="H11" s="25" t="n">
        <f aca="false">SUM(H5:H9)</f>
        <v>288.716516208</v>
      </c>
      <c r="I11" s="26" t="n">
        <f aca="false">SUM(I5:I9)</f>
        <v>1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8"/>
    <col collapsed="false" customWidth="true" hidden="false" outlineLevel="0" max="4" min="3" style="0" width="18"/>
    <col collapsed="false" customWidth="true" hidden="false" outlineLevel="0" max="5" min="5" style="0" width="14"/>
  </cols>
  <sheetData>
    <row r="1" customFormat="false" ht="17.35" hidden="false" customHeight="false" outlineLevel="0" collapsed="false">
      <c r="A1" s="7" t="s">
        <v>83</v>
      </c>
      <c r="B1" s="7"/>
      <c r="C1" s="7"/>
      <c r="D1" s="7"/>
      <c r="E1" s="7"/>
    </row>
    <row r="2" customFormat="false" ht="15" hidden="false" customHeight="false" outlineLevel="0" collapsed="false">
      <c r="A2" s="13" t="s">
        <v>84</v>
      </c>
      <c r="B2" s="13"/>
      <c r="C2" s="13"/>
      <c r="D2" s="13"/>
      <c r="E2" s="13"/>
    </row>
    <row r="4" customFormat="false" ht="27.75" hidden="false" customHeight="true" outlineLevel="0" collapsed="false">
      <c r="A4" s="8"/>
      <c r="B4" s="8" t="s">
        <v>35</v>
      </c>
      <c r="C4" s="8" t="s">
        <v>77</v>
      </c>
      <c r="D4" s="8" t="s">
        <v>78</v>
      </c>
      <c r="E4" s="8" t="s">
        <v>79</v>
      </c>
    </row>
    <row r="5" customFormat="false" ht="24" hidden="false" customHeight="true" outlineLevel="0" collapsed="false">
      <c r="B5" s="27" t="s">
        <v>85</v>
      </c>
      <c r="C5" s="28" t="n">
        <f aca="false">SUM(Calculation!G5:G8)</f>
        <v>288003.850108</v>
      </c>
      <c r="D5" s="29" t="n">
        <f aca="false">C5/1000</f>
        <v>288.003850108</v>
      </c>
      <c r="E5" s="30" t="n">
        <f aca="false">D5/D$7</f>
        <v>0.997531606056487</v>
      </c>
    </row>
    <row r="6" customFormat="false" ht="24" hidden="false" customHeight="true" outlineLevel="0" collapsed="false">
      <c r="B6" s="27" t="s">
        <v>86</v>
      </c>
      <c r="C6" s="28" t="n">
        <f aca="false">Calculation!G9</f>
        <v>712.6661</v>
      </c>
      <c r="D6" s="29" t="n">
        <f aca="false">C6/1000</f>
        <v>0.7126661</v>
      </c>
      <c r="E6" s="30" t="n">
        <f aca="false">D6/D$7</f>
        <v>0.002468393943513</v>
      </c>
    </row>
    <row r="7" customFormat="false" ht="27.75" hidden="false" customHeight="true" outlineLevel="0" collapsed="false">
      <c r="B7" s="31" t="s">
        <v>82</v>
      </c>
      <c r="C7" s="32" t="n">
        <f aca="false">SUM(C5:C6)</f>
        <v>288716.516208</v>
      </c>
      <c r="D7" s="33" t="n">
        <f aca="false">C7/1000</f>
        <v>288.716516208</v>
      </c>
      <c r="E7" s="34" t="n">
        <f aca="false">SUM(E5:E6)</f>
        <v>1</v>
      </c>
    </row>
    <row r="9" customFormat="false" ht="36" hidden="false" customHeight="true" outlineLevel="0" collapsed="false">
      <c r="B9" s="35" t="s">
        <v>87</v>
      </c>
      <c r="C9" s="35"/>
      <c r="D9" s="36" t="n">
        <f aca="false">D7</f>
        <v>288.716516208</v>
      </c>
    </row>
  </sheetData>
  <mergeCells count="3">
    <mergeCell ref="A1:E1"/>
    <mergeCell ref="A2:E2"/>
    <mergeCell ref="B9:C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10"/>
  </cols>
  <sheetData>
    <row r="1" customFormat="false" ht="17.35" hidden="false" customHeight="false" outlineLevel="0" collapsed="false">
      <c r="A1" s="7" t="s">
        <v>88</v>
      </c>
      <c r="B1" s="7"/>
    </row>
    <row r="3" customFormat="false" ht="21.75" hidden="false" customHeight="true" outlineLevel="0" collapsed="false">
      <c r="A3" s="21"/>
      <c r="B3" s="37" t="s">
        <v>89</v>
      </c>
    </row>
    <row r="4" customFormat="false" ht="36" hidden="false" customHeight="true" outlineLevel="0" collapsed="false">
      <c r="A4" s="38" t="s">
        <v>90</v>
      </c>
      <c r="B4" s="39" t="s">
        <v>91</v>
      </c>
    </row>
    <row r="5" customFormat="false" ht="24" hidden="false" customHeight="true" outlineLevel="0" collapsed="false">
      <c r="A5" s="38" t="s">
        <v>90</v>
      </c>
      <c r="B5" s="39" t="s">
        <v>92</v>
      </c>
    </row>
    <row r="6" customFormat="false" ht="24" hidden="false" customHeight="true" outlineLevel="0" collapsed="false">
      <c r="A6" s="38" t="s">
        <v>90</v>
      </c>
      <c r="B6" s="39" t="s">
        <v>93</v>
      </c>
    </row>
    <row r="7" customFormat="false" ht="24" hidden="false" customHeight="true" outlineLevel="0" collapsed="false">
      <c r="A7" s="38" t="s">
        <v>90</v>
      </c>
      <c r="B7" s="39" t="s">
        <v>94</v>
      </c>
    </row>
    <row r="8" customFormat="false" ht="36" hidden="false" customHeight="true" outlineLevel="0" collapsed="false">
      <c r="A8" s="38" t="s">
        <v>90</v>
      </c>
      <c r="B8" s="39" t="s">
        <v>95</v>
      </c>
    </row>
    <row r="10" customFormat="false" ht="21.75" hidden="false" customHeight="true" outlineLevel="0" collapsed="false">
      <c r="A10" s="21"/>
      <c r="B10" s="37" t="s">
        <v>96</v>
      </c>
    </row>
    <row r="11" customFormat="false" ht="24" hidden="false" customHeight="true" outlineLevel="0" collapsed="false">
      <c r="A11" s="38" t="s">
        <v>90</v>
      </c>
      <c r="B11" s="39" t="s">
        <v>97</v>
      </c>
    </row>
    <row r="12" customFormat="false" ht="24" hidden="false" customHeight="true" outlineLevel="0" collapsed="false">
      <c r="A12" s="38" t="s">
        <v>90</v>
      </c>
      <c r="B12" s="39" t="s">
        <v>98</v>
      </c>
    </row>
    <row r="13" customFormat="false" ht="24" hidden="false" customHeight="true" outlineLevel="0" collapsed="false">
      <c r="A13" s="38" t="s">
        <v>90</v>
      </c>
      <c r="B13" s="39" t="s">
        <v>99</v>
      </c>
    </row>
    <row r="14" customFormat="false" ht="24" hidden="false" customHeight="true" outlineLevel="0" collapsed="false">
      <c r="A14" s="38" t="s">
        <v>90</v>
      </c>
      <c r="B14" s="39" t="s">
        <v>100</v>
      </c>
    </row>
    <row r="15" customFormat="false" ht="24" hidden="false" customHeight="true" outlineLevel="0" collapsed="false">
      <c r="A15" s="38" t="s">
        <v>90</v>
      </c>
      <c r="B15" s="39" t="s">
        <v>101</v>
      </c>
    </row>
    <row r="17" customFormat="false" ht="21.75" hidden="false" customHeight="true" outlineLevel="0" collapsed="false">
      <c r="A17" s="21"/>
      <c r="B17" s="37" t="s">
        <v>102</v>
      </c>
    </row>
    <row r="18" customFormat="false" ht="24" hidden="false" customHeight="true" outlineLevel="0" collapsed="false">
      <c r="A18" s="38" t="s">
        <v>90</v>
      </c>
      <c r="B18" s="39" t="s">
        <v>103</v>
      </c>
    </row>
    <row r="19" customFormat="false" ht="24" hidden="false" customHeight="true" outlineLevel="0" collapsed="false">
      <c r="A19" s="38" t="s">
        <v>90</v>
      </c>
      <c r="B19" s="39" t="s">
        <v>104</v>
      </c>
    </row>
    <row r="20" customFormat="false" ht="24" hidden="false" customHeight="true" outlineLevel="0" collapsed="false">
      <c r="A20" s="38" t="s">
        <v>90</v>
      </c>
      <c r="B20" s="39" t="s">
        <v>105</v>
      </c>
    </row>
    <row r="21" customFormat="false" ht="24" hidden="false" customHeight="true" outlineLevel="0" collapsed="false">
      <c r="A21" s="38" t="s">
        <v>90</v>
      </c>
      <c r="B21" s="39" t="s">
        <v>106</v>
      </c>
    </row>
    <row r="23" customFormat="false" ht="21.75" hidden="false" customHeight="true" outlineLevel="0" collapsed="false">
      <c r="A23" s="21"/>
      <c r="B23" s="37" t="s">
        <v>107</v>
      </c>
    </row>
    <row r="24" customFormat="false" ht="24" hidden="false" customHeight="true" outlineLevel="0" collapsed="false">
      <c r="A24" s="38" t="s">
        <v>90</v>
      </c>
      <c r="B24" s="39" t="s">
        <v>108</v>
      </c>
    </row>
    <row r="25" customFormat="false" ht="36" hidden="false" customHeight="true" outlineLevel="0" collapsed="false">
      <c r="A25" s="38" t="s">
        <v>90</v>
      </c>
      <c r="B25" s="39" t="s">
        <v>109</v>
      </c>
    </row>
    <row r="26" customFormat="false" ht="36" hidden="false" customHeight="true" outlineLevel="0" collapsed="false">
      <c r="A26" s="38" t="s">
        <v>90</v>
      </c>
      <c r="B26" s="39" t="s">
        <v>110</v>
      </c>
    </row>
    <row r="27" customFormat="false" ht="24" hidden="false" customHeight="true" outlineLevel="0" collapsed="false">
      <c r="A27" s="38" t="s">
        <v>90</v>
      </c>
      <c r="B27" s="39" t="s">
        <v>111</v>
      </c>
    </row>
    <row r="29" customFormat="false" ht="21.75" hidden="false" customHeight="true" outlineLevel="0" collapsed="false">
      <c r="A29" s="21"/>
      <c r="B29" s="37" t="s">
        <v>112</v>
      </c>
    </row>
    <row r="30" customFormat="false" ht="24" hidden="false" customHeight="true" outlineLevel="0" collapsed="false">
      <c r="A30" s="38" t="s">
        <v>90</v>
      </c>
      <c r="B30" s="39" t="s">
        <v>113</v>
      </c>
    </row>
    <row r="31" customFormat="false" ht="24" hidden="false" customHeight="true" outlineLevel="0" collapsed="false">
      <c r="A31" s="38" t="s">
        <v>90</v>
      </c>
      <c r="B31" s="39" t="s">
        <v>114</v>
      </c>
    </row>
    <row r="32" customFormat="false" ht="24" hidden="false" customHeight="true" outlineLevel="0" collapsed="false">
      <c r="A32" s="38" t="s">
        <v>90</v>
      </c>
      <c r="B32" s="39" t="s">
        <v>115</v>
      </c>
    </row>
    <row r="33" customFormat="false" ht="24" hidden="false" customHeight="true" outlineLevel="0" collapsed="false">
      <c r="A33" s="38" t="s">
        <v>90</v>
      </c>
      <c r="B33" s="39" t="s">
        <v>116</v>
      </c>
    </row>
    <row r="34" customFormat="false" ht="24" hidden="false" customHeight="true" outlineLevel="0" collapsed="false">
      <c r="A34" s="38" t="s">
        <v>90</v>
      </c>
      <c r="B34" s="39" t="s">
        <v>117</v>
      </c>
    </row>
    <row r="36" customFormat="false" ht="21.75" hidden="false" customHeight="true" outlineLevel="0" collapsed="false">
      <c r="A36" s="21"/>
      <c r="B36" s="37" t="s">
        <v>118</v>
      </c>
    </row>
    <row r="37" customFormat="false" ht="24" hidden="false" customHeight="true" outlineLevel="0" collapsed="false">
      <c r="A37" s="38" t="s">
        <v>90</v>
      </c>
      <c r="B37" s="39" t="s">
        <v>119</v>
      </c>
    </row>
    <row r="38" customFormat="false" ht="24" hidden="false" customHeight="true" outlineLevel="0" collapsed="false">
      <c r="A38" s="38" t="s">
        <v>90</v>
      </c>
      <c r="B38" s="39" t="s">
        <v>120</v>
      </c>
    </row>
    <row r="39" customFormat="false" ht="24" hidden="false" customHeight="true" outlineLevel="0" collapsed="false">
      <c r="A39" s="38" t="s">
        <v>90</v>
      </c>
      <c r="B39" s="39" t="s">
        <v>121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2026-05-12T12:14:53Z</dcterms:created>
  <dc:creator>openpyxl</dc:creator>
  <dc:description/>
  <dc:language>en-US</dc:language>
  <cp:lastModifiedBy/>
  <dcterms:modified xsi:type="dcterms:W3CDTF">2026-05-12T12:14:53Z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